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hlr\AppData\Local\Microsoft\Windows\INetCache\Content.Outlook\J10D3YZ7\"/>
    </mc:Choice>
  </mc:AlternateContent>
  <bookViews>
    <workbookView xWindow="0" yWindow="0" windowWidth="23835" windowHeight="9645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Q14" i="7" l="1"/>
  <c r="Q13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E63" i="18"/>
  <c r="J63" i="18"/>
  <c r="G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I21" i="18"/>
  <c r="N21" i="18"/>
  <c r="K21" i="18"/>
  <c r="M21" i="18"/>
  <c r="H21" i="18"/>
  <c r="F21" i="18"/>
  <c r="L21" i="18"/>
  <c r="D56" i="18"/>
  <c r="J55" i="18" s="1"/>
  <c r="E31" i="18"/>
  <c r="D66" i="18"/>
  <c r="K65" i="18" s="1"/>
  <c r="G55" i="18"/>
  <c r="L55" i="18"/>
  <c r="M55" i="18"/>
  <c r="E21" i="18"/>
  <c r="F69" i="17"/>
  <c r="G69" i="17"/>
  <c r="H69" i="17"/>
  <c r="I69" i="17"/>
  <c r="J69" i="17"/>
  <c r="K69" i="17"/>
  <c r="L69" i="17"/>
  <c r="M69" i="17"/>
  <c r="N69" i="17"/>
  <c r="E69" i="17"/>
  <c r="I55" i="18" l="1"/>
  <c r="H55" i="18"/>
  <c r="K55" i="18"/>
  <c r="N55" i="18"/>
  <c r="F55" i="18"/>
  <c r="E55" i="18" s="1"/>
  <c r="M6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2" i="7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8" i="8" l="1"/>
  <c r="C11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C14" i="7" l="1"/>
  <c r="C13" i="7"/>
  <c r="Q11" i="7"/>
  <c r="Q12" i="7"/>
  <c r="C12" i="7"/>
</calcChain>
</file>

<file path=xl/sharedStrings.xml><?xml version="1.0" encoding="utf-8"?>
<sst xmlns="http://schemas.openxmlformats.org/spreadsheetml/2006/main" count="1357" uniqueCount="674">
  <si>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</si>
  <si>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</si>
  <si>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</si>
  <si>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</si>
  <si>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</si>
  <si>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</si>
  <si>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</si>
  <si>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</si>
  <si>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</si>
  <si>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</si>
  <si>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</si>
  <si>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</si>
  <si>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</si>
  <si>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</si>
  <si>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</si>
  <si>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</si>
  <si>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</si>
  <si>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</si>
  <si>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</si>
  <si>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</si>
  <si>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</si>
  <si>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</si>
  <si>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</si>
  <si>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</si>
  <si>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</si>
  <si>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</si>
  <si>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</si>
  <si>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</si>
  <si>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</si>
  <si>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</si>
  <si>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</si>
  <si>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</si>
  <si>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</si>
  <si>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</si>
  <si>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</si>
  <si>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</si>
  <si>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</si>
  <si>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</si>
  <si>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</si>
  <si>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</si>
  <si>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</si>
  <si>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</si>
  <si>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</si>
  <si>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</si>
  <si>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</si>
  <si>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</si>
  <si>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</si>
  <si>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</si>
  <si>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</si>
  <si>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</si>
  <si>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</si>
  <si>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</si>
  <si>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</si>
  <si>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</si>
  <si>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</si>
  <si>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</si>
  <si>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</si>
  <si>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</si>
  <si>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</si>
  <si>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</si>
  <si>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</si>
  <si>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</si>
  <si>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</si>
  <si>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</si>
  <si>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</si>
  <si>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</si>
  <si>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</si>
  <si>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</si>
  <si>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</si>
  <si>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</si>
  <si>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</si>
  <si>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</si>
  <si>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</si>
  <si>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</si>
  <si>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</si>
  <si>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</si>
  <si>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</si>
  <si>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</si>
  <si>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</si>
  <si>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</si>
  <si>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</si>
  <si>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</si>
  <si>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</si>
  <si>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</si>
  <si>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</si>
  <si>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</si>
  <si>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</si>
  <si>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</si>
  <si>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</si>
  <si>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</si>
  <si>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</si>
  <si>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</si>
  <si>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</si>
  <si>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</si>
  <si>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</si>
  <si>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</si>
  <si>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</si>
  <si>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</si>
  <si>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</si>
  <si>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</si>
  <si>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</si>
  <si>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</si>
  <si>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</si>
  <si>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</si>
  <si>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</si>
  <si>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</si>
  <si>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</si>
  <si>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</si>
  <si>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</si>
  <si>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</si>
  <si>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</si>
  <si>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</si>
  <si>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</si>
  <si>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</si>
  <si>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</si>
  <si>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</si>
  <si>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</si>
  <si>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</si>
  <si>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</si>
  <si>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</si>
  <si>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</si>
  <si>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</si>
  <si>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</si>
  <si>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</si>
  <si>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</si>
  <si>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</si>
  <si>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</si>
  <si>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</si>
  <si>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</si>
  <si>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</si>
  <si>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</si>
  <si>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</si>
  <si>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</si>
  <si>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</si>
  <si>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</si>
  <si>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</si>
  <si>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</si>
  <si>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</si>
  <si>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</si>
  <si>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</si>
  <si>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</si>
  <si>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</si>
  <si>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</si>
  <si>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</si>
  <si>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</si>
  <si>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</si>
  <si>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</si>
  <si>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</si>
  <si>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</si>
  <si>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</si>
  <si>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</si>
  <si>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</si>
  <si>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</si>
  <si>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</si>
  <si>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</si>
  <si>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</si>
  <si>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</si>
  <si>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</si>
  <si>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</si>
  <si>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</si>
  <si>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</si>
  <si>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</si>
  <si>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</si>
  <si>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</si>
  <si>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</si>
  <si>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</si>
  <si>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</si>
  <si>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</si>
  <si>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</si>
  <si>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</si>
  <si>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</si>
  <si>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</si>
  <si>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</si>
  <si>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</si>
  <si>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</si>
  <si>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</si>
  <si>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</si>
  <si>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</si>
  <si>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</si>
  <si>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</si>
  <si>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</si>
  <si>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</si>
  <si>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</si>
  <si>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</si>
  <si>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</si>
  <si>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</si>
  <si>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</si>
  <si>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</si>
  <si>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</si>
  <si>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</si>
  <si>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</si>
  <si>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</si>
  <si>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</si>
  <si>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</si>
  <si>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</si>
  <si>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</si>
  <si>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</si>
  <si>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</si>
  <si>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</si>
  <si>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</si>
  <si>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</si>
  <si>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</si>
  <si>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</si>
  <si>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</si>
  <si>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</si>
  <si>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</si>
  <si>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</si>
  <si>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</si>
  <si>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</si>
  <si>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</si>
  <si>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</si>
  <si>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</si>
  <si>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</si>
  <si>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</si>
  <si>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</si>
  <si>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</si>
  <si>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</si>
  <si>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</si>
  <si>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</si>
  <si>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</si>
  <si>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</si>
  <si>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</si>
  <si>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</si>
  <si>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</si>
  <si>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</si>
  <si>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</si>
  <si>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</si>
  <si>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</si>
  <si>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</si>
  <si>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</si>
  <si>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</si>
  <si>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</si>
  <si>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</si>
  <si>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</si>
  <si>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</si>
  <si>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</si>
  <si>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</si>
  <si>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</si>
  <si>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</si>
  <si>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</si>
  <si>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</si>
  <si>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</si>
  <si>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</si>
  <si>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</si>
  <si>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</si>
  <si>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</si>
  <si>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</si>
  <si>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</si>
  <si>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</si>
  <si>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</si>
  <si>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</si>
  <si>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</si>
  <si>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</si>
  <si>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</si>
  <si>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</si>
  <si>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</si>
  <si>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</si>
  <si>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</si>
  <si>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</si>
  <si>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</si>
  <si>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</si>
  <si>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</si>
  <si>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</si>
  <si>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</si>
  <si>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</si>
  <si>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</si>
  <si>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</si>
  <si>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</si>
  <si>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</si>
  <si>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</si>
  <si>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</si>
  <si>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</si>
  <si>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</si>
  <si>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</si>
  <si>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</si>
  <si>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</si>
  <si>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</si>
  <si>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</si>
  <si>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</si>
  <si>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</si>
  <si>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</si>
  <si>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</si>
  <si>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</si>
  <si>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</si>
  <si>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</si>
  <si>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</si>
  <si>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</si>
  <si>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</si>
  <si>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</si>
  <si>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</si>
  <si>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</si>
  <si>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</si>
  <si>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</si>
  <si>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</si>
  <si>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</si>
  <si>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</si>
  <si>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</si>
  <si>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</si>
  <si>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</si>
  <si>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</si>
  <si>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</si>
  <si>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</si>
  <si>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</si>
  <si>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</si>
  <si>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</si>
  <si>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</si>
  <si>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</si>
  <si>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</si>
  <si>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</si>
  <si>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</si>
  <si>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</si>
  <si>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</si>
  <si>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</si>
  <si>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</si>
  <si>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</si>
  <si>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</si>
  <si>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</si>
  <si>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</si>
  <si>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</si>
  <si>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</si>
  <si>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</si>
  <si>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</si>
  <si>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</si>
  <si>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</si>
  <si>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</si>
  <si>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</si>
  <si>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</si>
  <si>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</si>
  <si>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</si>
  <si>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</si>
  <si>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</si>
  <si>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</si>
  <si>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</si>
  <si>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</si>
  <si>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</si>
  <si>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</si>
  <si>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</si>
  <si>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</si>
  <si>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</si>
  <si>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</si>
  <si>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</si>
  <si>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</si>
  <si>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</si>
  <si>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</si>
  <si>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</si>
  <si>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</si>
  <si>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</si>
  <si>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</si>
  <si>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</si>
  <si>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</si>
  <si>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</si>
  <si>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</si>
  <si>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</si>
  <si>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</si>
  <si>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</si>
  <si>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</si>
  <si>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</si>
  <si>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</si>
  <si>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</si>
  <si>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</si>
  <si>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</si>
  <si>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</si>
  <si>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</si>
  <si>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</si>
  <si>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</si>
  <si>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</si>
  <si>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</si>
  <si>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</si>
  <si>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</si>
  <si>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</si>
  <si>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</si>
  <si>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</si>
  <si>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</si>
  <si>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</si>
  <si>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</si>
  <si>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</si>
  <si>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</si>
  <si>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</si>
  <si>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</si>
  <si>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</si>
  <si>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</si>
  <si>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</si>
  <si>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</si>
  <si>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</si>
  <si>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</si>
  <si>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</si>
  <si>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</si>
  <si>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</si>
  <si>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</si>
  <si>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</si>
  <si>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</si>
  <si>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</si>
  <si>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</si>
  <si>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</si>
  <si>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</si>
  <si>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</si>
  <si>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</si>
  <si>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</si>
  <si>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</si>
  <si>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</si>
  <si>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</si>
  <si>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</si>
  <si>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</si>
  <si>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</si>
  <si>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</si>
  <si>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</si>
  <si>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</si>
  <si>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</si>
  <si>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</si>
  <si>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</si>
  <si>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</si>
  <si>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</si>
  <si>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</si>
  <si>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</si>
  <si>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</si>
  <si>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</si>
  <si>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</si>
  <si>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</si>
  <si>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</si>
  <si>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</si>
  <si>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</si>
  <si>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</si>
  <si>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</si>
  <si>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</si>
  <si>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</si>
  <si>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</si>
  <si>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</si>
  <si>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</si>
  <si>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</si>
  <si>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</si>
  <si>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</si>
  <si>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</si>
  <si>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</si>
  <si>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</si>
  <si>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</si>
  <si>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</si>
  <si>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</si>
  <si>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</si>
  <si>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</si>
  <si>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</si>
  <si>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</si>
  <si>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</si>
  <si>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</si>
  <si>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</si>
  <si>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</si>
  <si>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</si>
  <si>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</si>
  <si>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</si>
  <si>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</si>
  <si>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</si>
  <si>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</si>
  <si>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</si>
  <si>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</si>
  <si>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</si>
  <si>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</si>
  <si>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</si>
  <si>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</si>
  <si>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</si>
  <si>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</si>
  <si>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</si>
  <si>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</si>
  <si>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</si>
  <si>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</si>
  <si>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</si>
  <si>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</si>
  <si>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</si>
  <si>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</si>
  <si>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</si>
  <si>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</si>
  <si>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</si>
  <si>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</si>
  <si>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</si>
  <si>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</si>
  <si>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</si>
  <si>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</si>
  <si>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</si>
  <si>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</si>
  <si>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</si>
  <si>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</si>
  <si>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</si>
  <si>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</si>
  <si>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</si>
  <si>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</si>
  <si>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</si>
  <si>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</si>
  <si>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</si>
  <si>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</si>
  <si>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</si>
  <si>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</si>
  <si>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</si>
  <si>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</si>
  <si>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</si>
  <si>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</si>
  <si>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</si>
  <si>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</si>
  <si>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</si>
  <si>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</si>
  <si>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</si>
  <si>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</si>
  <si>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</si>
  <si>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</si>
  <si>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</si>
  <si>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</si>
  <si>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</si>
  <si>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</si>
  <si>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</si>
  <si>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</si>
  <si>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</si>
  <si>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</si>
  <si>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</si>
  <si>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</si>
  <si>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</si>
  <si>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</si>
  <si>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</si>
  <si>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</si>
  <si>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</si>
  <si>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</si>
  <si>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</si>
  <si>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</si>
  <si>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</si>
  <si>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</si>
  <si>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</si>
  <si>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</si>
  <si>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</si>
  <si>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</si>
  <si>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</si>
  <si>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</si>
  <si>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</si>
  <si>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</si>
  <si>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</si>
  <si>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</si>
  <si>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</si>
  <si>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</si>
  <si>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</si>
  <si>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</si>
  <si>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</si>
  <si>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</si>
  <si>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</si>
  <si>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</si>
  <si>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</si>
  <si>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</si>
  <si>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</si>
  <si>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</si>
  <si>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</si>
  <si>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</si>
  <si>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</si>
  <si>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</si>
  <si>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</si>
  <si>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</si>
  <si>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</si>
  <si>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</si>
  <si>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</si>
  <si>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</si>
  <si>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</si>
  <si>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</si>
  <si>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</si>
  <si>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</si>
  <si>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</si>
  <si>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</si>
  <si>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</si>
  <si>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</si>
  <si>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</si>
  <si>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</si>
  <si>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</si>
  <si>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</si>
  <si>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</si>
  <si>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</si>
  <si>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</si>
  <si>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</si>
  <si>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</si>
  <si>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</si>
  <si>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</si>
  <si>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</si>
  <si>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</si>
  <si>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</si>
  <si>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</si>
  <si>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</si>
  <si>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</si>
  <si>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</si>
  <si>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</si>
  <si>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</si>
  <si>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</si>
  <si>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</si>
  <si>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</si>
  <si>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</si>
  <si>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</si>
  <si>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</si>
  <si>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</si>
  <si>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</si>
  <si>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</si>
  <si>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</si>
  <si>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</si>
  <si>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</si>
  <si>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</si>
  <si>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</si>
  <si>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</si>
  <si>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</si>
  <si>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</si>
  <si>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</si>
  <si>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</si>
  <si>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</si>
  <si>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</si>
  <si>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</si>
  <si>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</si>
  <si>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</si>
  <si>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</si>
  <si>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</si>
  <si>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</si>
  <si>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</si>
  <si>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</si>
  <si>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</si>
  <si>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</si>
  <si>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</si>
  <si>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</si>
  <si>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</si>
  <si>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</si>
  <si>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</si>
  <si>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</si>
  <si>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</si>
  <si>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</si>
  <si>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</si>
  <si>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</si>
  <si>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</si>
  <si>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</si>
  <si>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</si>
  <si>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</si>
  <si>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</si>
  <si>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</si>
  <si>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</si>
  <si>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</si>
  <si>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</si>
  <si>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</si>
  <si>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</si>
  <si>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</si>
  <si>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</si>
  <si>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</si>
  <si>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</si>
  <si>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</si>
  <si>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</si>
  <si>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</si>
  <si>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</si>
  <si>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</si>
  <si>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</si>
  <si>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</si>
  <si>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</si>
  <si>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</si>
  <si>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</si>
  <si>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</si>
  <si>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</si>
  <si>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</si>
  <si>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</si>
  <si>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</si>
  <si>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</si>
  <si>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</si>
  <si>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</si>
  <si>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</si>
  <si>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Packhofstraße 31</t>
  </si>
  <si>
    <t>Brandenburg a.d.H.</t>
  </si>
  <si>
    <t>Hr. Heuser</t>
  </si>
  <si>
    <t>03381-752-346</t>
  </si>
  <si>
    <t>Temp.gebiet 1</t>
  </si>
  <si>
    <t>meteomedia</t>
  </si>
  <si>
    <t>Brandenburg an der Havel</t>
  </si>
  <si>
    <t>Ind.-Koef.</t>
  </si>
  <si>
    <t>Haushalt</t>
  </si>
  <si>
    <t>9870076900000</t>
  </si>
  <si>
    <t>edmnetz@stwb.de</t>
  </si>
  <si>
    <t xml:space="preserve">StWB Stadtwerke Brandenburg </t>
  </si>
  <si>
    <t xml:space="preserve">an der Havel GmbH &amp; Co. KG </t>
  </si>
  <si>
    <t>Versorgungsgebiet StWB</t>
  </si>
  <si>
    <t>HH0</t>
  </si>
  <si>
    <t>KG0</t>
  </si>
  <si>
    <t>GW0</t>
  </si>
  <si>
    <t>GASPOOLNH7007691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</si>
</sst>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42718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43419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332" t="s">
        <v>667</v>
      </c>
      <c r="E9" s="15"/>
      <c r="F9" s="47"/>
      <c r="G9" s="2"/>
    </row>
    <row r="10" spans="1:8" ht="15" customHeight="1">
      <c r="B10" s="22"/>
      <c r="C10" s="5"/>
      <c r="D10" s="332" t="s">
        <v>668</v>
      </c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665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14776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Versorgungsgebiet StWB</v>
      </c>
      <c r="E28" s="38"/>
      <c r="F28" s="11"/>
      <c r="G28" s="2"/>
    </row>
    <row r="29" spans="1:15">
      <c r="B29" s="15"/>
      <c r="C29" s="22" t="s">
        <v>396</v>
      </c>
      <c r="D29" s="45" t="s">
        <v>669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71" priority="2">
      <formula>IF(CELL("Zeile",D29)&lt;$D$25+CELL("Zeile",$D$29),1,0)</formula>
    </cfRule>
  </conditionalFormatting>
  <conditionalFormatting sqref="D30:D48">
    <cfRule type="expression" dxfId="7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E18" sqref="E1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 xml:space="preserve">StWB Stadtwerke Brandenburg 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Versorgungsgebiet StWB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9870076900000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43419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258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336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673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369</v>
      </c>
      <c r="D18" s="49" t="s">
        <v>134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614</v>
      </c>
      <c r="D22" s="49" t="s">
        <v>611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 xml:space="preserve">Berechnung der Tagesmenge mit: </v>
      </c>
      <c r="D23" s="49" t="s">
        <v>619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JVP  x  h(T, SLP-Typ')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133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660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69" priority="21">
      <formula>IF($D$11="Gaspool",1,0)</formula>
    </cfRule>
  </conditionalFormatting>
  <conditionalFormatting sqref="D16">
    <cfRule type="expression" dxfId="68" priority="18">
      <formula>IF($D$11="NCG",1,0)</formula>
    </cfRule>
  </conditionalFormatting>
  <conditionalFormatting sqref="D48:D62">
    <cfRule type="expression" dxfId="67" priority="17">
      <formula>IF(CELL("Zeile",D48)&lt;$D$46+CELL("Zeile",$D$48),1,0)</formula>
    </cfRule>
  </conditionalFormatting>
  <conditionalFormatting sqref="D49:D62">
    <cfRule type="expression" dxfId="66" priority="16">
      <formula>IF(CELL(D49)&lt;$D$36+27,1,0)</formula>
    </cfRule>
  </conditionalFormatting>
  <conditionalFormatting sqref="D23">
    <cfRule type="expression" dxfId="65" priority="15">
      <formula>IF($D$22=$H$22,1,0)</formula>
    </cfRule>
  </conditionalFormatting>
  <conditionalFormatting sqref="D31">
    <cfRule type="expression" dxfId="64" priority="4">
      <formula>IF($D$18="synthetisch",1,0)</formula>
    </cfRule>
  </conditionalFormatting>
  <conditionalFormatting sqref="D28">
    <cfRule type="expression" dxfId="63" priority="2">
      <formula>IF(AND($D$27=$I$27,$D$26=$H$26),1,0)</formula>
    </cfRule>
  </conditionalFormatting>
  <conditionalFormatting sqref="D26:D28">
    <cfRule type="expression" dxfId="62" priority="5">
      <formula>IF($D$18="analytisch",1,0)</formula>
    </cfRule>
  </conditionalFormatting>
  <conditionalFormatting sqref="D27">
    <cfRule type="expression" dxfId="6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H68" sqref="H6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 xml:space="preserve">StWB Stadtwerke Brandenburg 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Versorgungsgebiet StWB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9870076900000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43419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Temp.gebiet 1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661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661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103710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141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meteomedia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Brandenburg an der Havel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103710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">
        <v>514</v>
      </c>
      <c r="F68" s="159" t="str">
        <f t="shared" ref="F68:N68" si="15">F34</f>
        <v>Kalendertag</v>
      </c>
      <c r="G68" s="159" t="str">
        <f t="shared" si="15"/>
        <v>Kalendertag</v>
      </c>
      <c r="H68" s="159" t="str">
        <f t="shared" si="15"/>
        <v>Kalendertag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9" priority="28">
      <formula>IF(E$20&lt;=$F$18,1,0)</formula>
    </cfRule>
  </conditionalFormatting>
  <conditionalFormatting sqref="E32:N36">
    <cfRule type="expression" dxfId="58" priority="27">
      <formula>IF(E$30&lt;=$F$28,1,0)</formula>
    </cfRule>
  </conditionalFormatting>
  <conditionalFormatting sqref="E26:F26">
    <cfRule type="expression" dxfId="57" priority="26">
      <formula>IF(E$20&lt;=$F$18,1,0)</formula>
    </cfRule>
  </conditionalFormatting>
  <conditionalFormatting sqref="E26:N26">
    <cfRule type="expression" dxfId="56" priority="25">
      <formula>IF(E$20&lt;=$F$18,1,0)</formula>
    </cfRule>
  </conditionalFormatting>
  <conditionalFormatting sqref="E56:N59">
    <cfRule type="expression" dxfId="55" priority="22">
      <formula>IF(E$54&lt;=$F$52,1,0)</formula>
    </cfRule>
  </conditionalFormatting>
  <conditionalFormatting sqref="E60:N60">
    <cfRule type="expression" dxfId="54" priority="21">
      <formula>IF(E$54&lt;=$F$52,1,0)</formula>
    </cfRule>
  </conditionalFormatting>
  <conditionalFormatting sqref="E66:N68">
    <cfRule type="expression" dxfId="53" priority="15">
      <formula>IF(E$64&lt;=$F$62,1,0)</formula>
    </cfRule>
  </conditionalFormatting>
  <conditionalFormatting sqref="E65:N68 E70:N70">
    <cfRule type="expression" dxfId="52" priority="13">
      <formula>IF(E$64&gt;$F$62,1,0)</formula>
    </cfRule>
  </conditionalFormatting>
  <conditionalFormatting sqref="E56:N60">
    <cfRule type="expression" dxfId="51" priority="12">
      <formula>IF(E$54&gt;$F$52,1,0)</formula>
    </cfRule>
  </conditionalFormatting>
  <conditionalFormatting sqref="E21:N26">
    <cfRule type="expression" dxfId="50" priority="11">
      <formula>IF(E$20&gt;$F$18,1,0)</formula>
    </cfRule>
  </conditionalFormatting>
  <conditionalFormatting sqref="E32:N36">
    <cfRule type="expression" dxfId="49" priority="10">
      <formula>IF(E$30&gt;$F$28,1,0)</formula>
    </cfRule>
  </conditionalFormatting>
  <conditionalFormatting sqref="H11 H8:H9">
    <cfRule type="expression" dxfId="48" priority="9">
      <formula>IF($F$9=1,1,0)</formula>
    </cfRule>
  </conditionalFormatting>
  <conditionalFormatting sqref="E55:N55">
    <cfRule type="expression" dxfId="47" priority="8">
      <formula>IF(E$54&gt;$F$52,1,0)</formula>
    </cfRule>
  </conditionalFormatting>
  <conditionalFormatting sqref="E31:N31">
    <cfRule type="expression" dxfId="46" priority="7">
      <formula>IF(E$30&gt;$F$28,1,0)</formula>
    </cfRule>
  </conditionalFormatting>
  <conditionalFormatting sqref="E70:N70">
    <cfRule type="expression" dxfId="45" priority="6">
      <formula>IF(E$64&lt;=$F$62,1,0)</formula>
    </cfRule>
  </conditionalFormatting>
  <conditionalFormatting sqref="H10">
    <cfRule type="expression" dxfId="44" priority="5">
      <formula>IF($F$9=1,1,0)</formula>
    </cfRule>
  </conditionalFormatting>
  <conditionalFormatting sqref="E69:N69">
    <cfRule type="expression" dxfId="43" priority="2">
      <formula>IF(E$64&lt;=$F$62,1,0)</formula>
    </cfRule>
  </conditionalFormatting>
  <conditionalFormatting sqref="E69:N69">
    <cfRule type="expression" dxfId="4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7 E36:N36 F26:N26 E56:N60 E22:F22 I22:N22 F52 F62 G24:N24 G70:N70 E32:N33 E69:N69 F25:N25 I34:N34 F68:N6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 xml:space="preserve">StWB Stadtwerke Brandenburg 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Versorgungsgebiet StWB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9870076900000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43419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141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1" priority="18">
      <formula>IF(E$20&lt;=$F$18,1,0)</formula>
    </cfRule>
  </conditionalFormatting>
  <conditionalFormatting sqref="E32:N36">
    <cfRule type="expression" dxfId="40" priority="17">
      <formula>IF(E$30&lt;=$F$28,1,0)</formula>
    </cfRule>
  </conditionalFormatting>
  <conditionalFormatting sqref="E26:F26">
    <cfRule type="expression" dxfId="39" priority="16">
      <formula>IF(E$20&lt;=$F$18,1,0)</formula>
    </cfRule>
  </conditionalFormatting>
  <conditionalFormatting sqref="E26:N26">
    <cfRule type="expression" dxfId="38" priority="15">
      <formula>IF(E$20&lt;=$F$18,1,0)</formula>
    </cfRule>
  </conditionalFormatting>
  <conditionalFormatting sqref="E56:N59">
    <cfRule type="expression" dxfId="37" priority="14">
      <formula>IF(E$54&lt;=$F$52,1,0)</formula>
    </cfRule>
  </conditionalFormatting>
  <conditionalFormatting sqref="E60:N60">
    <cfRule type="expression" dxfId="36" priority="13">
      <formula>IF(E$54&lt;=$F$52,1,0)</formula>
    </cfRule>
  </conditionalFormatting>
  <conditionalFormatting sqref="E66:N68">
    <cfRule type="expression" dxfId="35" priority="12">
      <formula>IF(E$64&lt;=$F$62,1,0)</formula>
    </cfRule>
  </conditionalFormatting>
  <conditionalFormatting sqref="E65:N68 E70:N70">
    <cfRule type="expression" dxfId="34" priority="11">
      <formula>IF(E$64&gt;$F$62,1,0)</formula>
    </cfRule>
  </conditionalFormatting>
  <conditionalFormatting sqref="E56:N60">
    <cfRule type="expression" dxfId="33" priority="10">
      <formula>IF(E$54&gt;$F$52,1,0)</formula>
    </cfRule>
  </conditionalFormatting>
  <conditionalFormatting sqref="E21:N26">
    <cfRule type="expression" dxfId="32" priority="9">
      <formula>IF(E$20&gt;$F$18,1,0)</formula>
    </cfRule>
  </conditionalFormatting>
  <conditionalFormatting sqref="E32:N36">
    <cfRule type="expression" dxfId="31" priority="8">
      <formula>IF(E$30&gt;$F$28,1,0)</formula>
    </cfRule>
  </conditionalFormatting>
  <conditionalFormatting sqref="H11 H8:H9">
    <cfRule type="expression" dxfId="30" priority="7">
      <formula>IF($F$9=1,1,0)</formula>
    </cfRule>
  </conditionalFormatting>
  <conditionalFormatting sqref="E55:N55">
    <cfRule type="expression" dxfId="29" priority="6">
      <formula>IF(E$54&gt;$F$52,1,0)</formula>
    </cfRule>
  </conditionalFormatting>
  <conditionalFormatting sqref="E31:N31">
    <cfRule type="expression" dxfId="28" priority="5">
      <formula>IF(E$30&gt;$F$28,1,0)</formula>
    </cfRule>
  </conditionalFormatting>
  <conditionalFormatting sqref="E70:N70">
    <cfRule type="expression" dxfId="27" priority="4">
      <formula>IF(E$64&lt;=$F$62,1,0)</formula>
    </cfRule>
  </conditionalFormatting>
  <conditionalFormatting sqref="H10">
    <cfRule type="expression" dxfId="26" priority="3">
      <formula>IF($F$9=1,1,0)</formula>
    </cfRule>
  </conditionalFormatting>
  <conditionalFormatting sqref="E69:N69">
    <cfRule type="expression" dxfId="25" priority="2">
      <formula>IF(E$64&lt;=$F$62,1,0)</formula>
    </cfRule>
  </conditionalFormatting>
  <conditionalFormatting sqref="E69:N69">
    <cfRule type="expression" dxfId="2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17" sqref="D1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 xml:space="preserve">StWB Stadtwerke Brandenburg 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Versorgungsgebiet StWB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9870076900000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43419</v>
      </c>
      <c r="E8" s="130"/>
      <c r="F8" s="130"/>
      <c r="H8" s="128" t="s">
        <v>497</v>
      </c>
      <c r="J8" s="132">
        <f>COUNTA(D12:D100)</f>
        <v>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518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14" si="0">$D$6</f>
        <v>Versorgungsgebiet StWB</v>
      </c>
      <c r="D12" s="62" t="s">
        <v>663</v>
      </c>
      <c r="E12" s="165" t="s">
        <v>4</v>
      </c>
      <c r="F12" s="297" t="s">
        <v>671</v>
      </c>
      <c r="H12" s="274">
        <v>0</v>
      </c>
      <c r="I12" s="274">
        <v>0</v>
      </c>
      <c r="J12" s="274">
        <v>1</v>
      </c>
      <c r="K12" s="274">
        <v>1</v>
      </c>
      <c r="L12" s="338">
        <v>-40</v>
      </c>
      <c r="M12" s="274">
        <v>0</v>
      </c>
      <c r="N12" s="274">
        <v>0</v>
      </c>
      <c r="O12" s="274">
        <v>0</v>
      </c>
      <c r="P12" s="274">
        <v>0</v>
      </c>
      <c r="Q12" s="339">
        <f t="shared" ref="Q12:Q14" si="1">($H12/(1+($I12/($Q$9-$L12))^$J12)+$K12)+MAX($M12*$Q$9+$N12,$O12*$Q$9+$P12)</f>
        <v>1</v>
      </c>
      <c r="R12" s="275">
        <v>1.2</v>
      </c>
      <c r="S12" s="275">
        <v>1.3</v>
      </c>
      <c r="T12" s="275">
        <v>1</v>
      </c>
      <c r="U12" s="275">
        <v>1</v>
      </c>
      <c r="V12" s="275">
        <v>1</v>
      </c>
      <c r="W12" s="275">
        <v>0.8</v>
      </c>
      <c r="X12" s="276">
        <f>7-SUM(R12:W12)</f>
        <v>0.70000000000000018</v>
      </c>
      <c r="Y12" s="293"/>
      <c r="Z12" s="211"/>
    </row>
    <row r="13" spans="2:26" s="143" customFormat="1">
      <c r="B13" s="144">
        <v>2</v>
      </c>
      <c r="C13" s="145" t="str">
        <f t="shared" si="0"/>
        <v>Versorgungsgebiet StWB</v>
      </c>
      <c r="D13" s="62" t="s">
        <v>663</v>
      </c>
      <c r="E13" s="165" t="s">
        <v>664</v>
      </c>
      <c r="F13" s="297" t="s">
        <v>670</v>
      </c>
      <c r="H13" s="274">
        <v>2.6880000000000002</v>
      </c>
      <c r="I13" s="274">
        <v>-37.799999999999997</v>
      </c>
      <c r="J13" s="274">
        <v>5.758</v>
      </c>
      <c r="K13" s="274">
        <v>9.4E-2</v>
      </c>
      <c r="L13" s="338"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f t="shared" si="1"/>
        <v>0.83871771325506983</v>
      </c>
      <c r="R13" s="275">
        <v>1.2</v>
      </c>
      <c r="S13" s="275">
        <v>1.3</v>
      </c>
      <c r="T13" s="275">
        <v>1</v>
      </c>
      <c r="U13" s="275">
        <v>1</v>
      </c>
      <c r="V13" s="275">
        <v>1</v>
      </c>
      <c r="W13" s="275">
        <v>0.8</v>
      </c>
      <c r="X13" s="276">
        <v>0.7</v>
      </c>
      <c r="Y13" s="293"/>
      <c r="Z13" s="211"/>
    </row>
    <row r="14" spans="2:26" s="143" customFormat="1">
      <c r="B14" s="144">
        <v>3</v>
      </c>
      <c r="C14" s="145" t="str">
        <f t="shared" si="0"/>
        <v>Versorgungsgebiet StWB</v>
      </c>
      <c r="D14" s="62" t="s">
        <v>663</v>
      </c>
      <c r="E14" s="165" t="s">
        <v>252</v>
      </c>
      <c r="F14" s="297" t="s">
        <v>672</v>
      </c>
      <c r="H14" s="274">
        <v>2.6549999999999998</v>
      </c>
      <c r="I14" s="274">
        <v>-38.049999237060547</v>
      </c>
      <c r="J14" s="274">
        <v>5.72</v>
      </c>
      <c r="K14" s="274">
        <v>0.05</v>
      </c>
      <c r="L14" s="338">
        <v>40</v>
      </c>
      <c r="M14" s="274">
        <v>0</v>
      </c>
      <c r="N14" s="274">
        <v>0</v>
      </c>
      <c r="O14" s="274">
        <v>0</v>
      </c>
      <c r="P14" s="274">
        <v>0</v>
      </c>
      <c r="Q14" s="339">
        <f t="shared" si="1"/>
        <v>0.76900691358413265</v>
      </c>
      <c r="R14" s="275">
        <v>1.2</v>
      </c>
      <c r="S14" s="275">
        <v>1.3</v>
      </c>
      <c r="T14" s="275">
        <v>1</v>
      </c>
      <c r="U14" s="275">
        <v>1</v>
      </c>
      <c r="V14" s="275">
        <v>1</v>
      </c>
      <c r="W14" s="275">
        <v>0.8</v>
      </c>
      <c r="X14" s="276">
        <v>0.7</v>
      </c>
      <c r="Y14" s="293"/>
      <c r="Z14" s="211"/>
    </row>
    <row r="15" spans="2:26" s="143" customFormat="1">
      <c r="B15" s="144"/>
      <c r="C15" s="145"/>
      <c r="D15" s="62"/>
      <c r="E15" s="165"/>
      <c r="F15" s="297"/>
      <c r="H15" s="274"/>
      <c r="I15" s="274"/>
      <c r="J15" s="274"/>
      <c r="K15" s="274"/>
      <c r="L15" s="338"/>
      <c r="M15" s="274"/>
      <c r="N15" s="274"/>
      <c r="O15" s="274"/>
      <c r="P15" s="274"/>
      <c r="Q15" s="339"/>
      <c r="R15" s="275"/>
      <c r="S15" s="275"/>
      <c r="T15" s="275"/>
      <c r="U15" s="275"/>
      <c r="V15" s="275"/>
      <c r="W15" s="275"/>
      <c r="X15" s="276"/>
      <c r="Y15" s="293"/>
      <c r="Z15" s="211"/>
    </row>
    <row r="16" spans="2:26" s="143" customFormat="1">
      <c r="B16" s="144"/>
      <c r="C16" s="145"/>
      <c r="D16" s="62"/>
      <c r="E16" s="165"/>
      <c r="F16" s="297"/>
      <c r="H16" s="274"/>
      <c r="I16" s="274"/>
      <c r="J16" s="274"/>
      <c r="K16" s="274"/>
      <c r="L16" s="338"/>
      <c r="M16" s="274"/>
      <c r="N16" s="274"/>
      <c r="O16" s="274"/>
      <c r="P16" s="274"/>
      <c r="Q16" s="339"/>
      <c r="R16" s="275"/>
      <c r="S16" s="275"/>
      <c r="T16" s="275"/>
      <c r="U16" s="275"/>
      <c r="V16" s="275"/>
      <c r="W16" s="275"/>
      <c r="X16" s="276"/>
      <c r="Y16" s="293"/>
      <c r="Z16" s="211"/>
    </row>
    <row r="17" spans="2:26" s="143" customFormat="1">
      <c r="B17" s="144"/>
      <c r="C17" s="145"/>
      <c r="D17" s="62"/>
      <c r="E17" s="165"/>
      <c r="F17" s="297"/>
      <c r="H17" s="274"/>
      <c r="I17" s="274"/>
      <c r="J17" s="274"/>
      <c r="K17" s="274"/>
      <c r="L17" s="338"/>
      <c r="M17" s="274"/>
      <c r="N17" s="274"/>
      <c r="O17" s="274"/>
      <c r="P17" s="274"/>
      <c r="Q17" s="339"/>
      <c r="R17" s="275"/>
      <c r="S17" s="275"/>
      <c r="T17" s="275"/>
      <c r="U17" s="275"/>
      <c r="V17" s="275"/>
      <c r="W17" s="275"/>
      <c r="X17" s="276"/>
      <c r="Y17" s="293"/>
      <c r="Z17" s="211"/>
    </row>
    <row r="18" spans="2:26" s="143" customFormat="1">
      <c r="B18" s="144"/>
      <c r="C18" s="145"/>
      <c r="D18" s="62"/>
      <c r="E18" s="165"/>
      <c r="F18" s="297"/>
      <c r="H18" s="274"/>
      <c r="I18" s="274"/>
      <c r="J18" s="274"/>
      <c r="K18" s="274"/>
      <c r="L18" s="338"/>
      <c r="M18" s="274"/>
      <c r="N18" s="274"/>
      <c r="O18" s="274"/>
      <c r="P18" s="274"/>
      <c r="Q18" s="339"/>
      <c r="R18" s="275"/>
      <c r="S18" s="275"/>
      <c r="T18" s="275"/>
      <c r="U18" s="275"/>
      <c r="V18" s="275"/>
      <c r="W18" s="275"/>
      <c r="X18" s="276"/>
      <c r="Y18" s="293"/>
      <c r="Z18" s="211"/>
    </row>
    <row r="19" spans="2:26" s="143" customFormat="1">
      <c r="B19" s="144"/>
      <c r="C19" s="145"/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/>
      <c r="C20" s="145"/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/>
      <c r="C21" s="145"/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/>
      <c r="C22" s="145"/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/>
      <c r="C23" s="145"/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/>
      <c r="C24" s="145"/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/>
      <c r="C25" s="145"/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/>
      <c r="C26" s="145"/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/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/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/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/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/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/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/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/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/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/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/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/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/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/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/>
      <c r="C41" s="145"/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12 H11:K12 M11:P12 R11:Y12 R15:Y41 M15:P41 H15:K41 F15:F41">
    <cfRule type="expression" dxfId="23" priority="23">
      <formula>ISERROR(F11)</formula>
    </cfRule>
  </conditionalFormatting>
  <conditionalFormatting sqref="E12:F12 Y12 Y15:Y41 E15:F41">
    <cfRule type="duplicateValues" dxfId="22" priority="45"/>
  </conditionalFormatting>
  <conditionalFormatting sqref="L11:L12 L15:L41">
    <cfRule type="expression" dxfId="21" priority="14">
      <formula>ISERROR(L11)</formula>
    </cfRule>
  </conditionalFormatting>
  <conditionalFormatting sqref="Q11:Q12 Q15:Q41">
    <cfRule type="expression" dxfId="20" priority="13">
      <formula>ISERROR(Q11)</formula>
    </cfRule>
  </conditionalFormatting>
  <conditionalFormatting sqref="F13 H13:K13 M13:P13 R13:Y13">
    <cfRule type="expression" dxfId="19" priority="10">
      <formula>ISERROR(F13)</formula>
    </cfRule>
  </conditionalFormatting>
  <conditionalFormatting sqref="E13:F13 Y13">
    <cfRule type="duplicateValues" dxfId="18" priority="12"/>
  </conditionalFormatting>
  <conditionalFormatting sqref="L13">
    <cfRule type="expression" dxfId="17" priority="8">
      <formula>ISERROR(L13)</formula>
    </cfRule>
  </conditionalFormatting>
  <conditionalFormatting sqref="Q13">
    <cfRule type="expression" dxfId="16" priority="7">
      <formula>ISERROR(Q13)</formula>
    </cfRule>
  </conditionalFormatting>
  <conditionalFormatting sqref="F14 H14:K14 M14:P14 R14:Y14">
    <cfRule type="expression" dxfId="15" priority="4">
      <formula>ISERROR(F14)</formula>
    </cfRule>
  </conditionalFormatting>
  <conditionalFormatting sqref="E14:F14 Y14">
    <cfRule type="duplicateValues" dxfId="14" priority="6"/>
  </conditionalFormatting>
  <conditionalFormatting sqref="L14">
    <cfRule type="expression" dxfId="13" priority="2">
      <formula>ISERROR(L14)</formula>
    </cfRule>
  </conditionalFormatting>
  <conditionalFormatting sqref="Q14">
    <cfRule type="expression" dxfId="12" priority="1">
      <formula>ISERROR(Q14)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Q12 X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D11:D12 D15:D41</xm:sqref>
        </x14:conditionalFormatting>
        <x14:conditionalFormatting xmlns:xm="http://schemas.microsoft.com/office/excel/2006/main">
          <x14:cfRule type="expression" priority="15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Y11:Y12 Y15:Y41</xm:sqref>
        </x14:conditionalFormatting>
        <x14:conditionalFormatting xmlns:xm="http://schemas.microsoft.com/office/excel/2006/main">
          <x14:cfRule type="expression" priority="11" id="{D748CF26-63C7-4E6D-BB8A-FB1766DD934B}">
            <xm:f>D13&lt;&gt;IF(ISERROR(VLOOKUP($E13,'BDEW-Standard'!$B$3:$M$158,1,0)),"Ind.-Koef.","BDEW")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9" id="{0E410829-46A8-4BF4-BA19-5662A32666AA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Y13</xm:sqref>
        </x14:conditionalFormatting>
        <x14:conditionalFormatting xmlns:xm="http://schemas.microsoft.com/office/excel/2006/main">
          <x14:cfRule type="expression" priority="5" id="{E669BE05-0FBC-4E18-9F73-B07434C0B4CE}">
            <xm:f>D14&lt;&gt;IF(ISERROR(VLOOKUP($E14,'BDEW-Standard'!$B$3:$M$158,1,0)),"Ind.-Koef.","BDEW")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" id="{612567C2-ED98-43EE-B68B-F02EDFAD83FD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Y11" sqref="Y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 xml:space="preserve">StWB Stadtwerke Brandenburg 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Versorgungsgebiet StWB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9870076900000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43419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1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>
        <v>1</v>
      </c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1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>
        <v>1</v>
      </c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1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>
        <v>1</v>
      </c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51" t="s">
        <v>247</v>
      </c>
      <c r="B3" s="235" t="s">
        <v>85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Stahl Rene</cp:lastModifiedBy>
  <cp:lastPrinted>2015-03-20T22:59:10Z</cp:lastPrinted>
  <dcterms:created xsi:type="dcterms:W3CDTF">2015-01-15T05:25:41Z</dcterms:created>
  <dcterms:modified xsi:type="dcterms:W3CDTF">2018-11-15T13:22:52Z</dcterms:modified>
</cp:coreProperties>
</file>